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<sst xmlns="http://schemas.openxmlformats.org/spreadsheetml/2006/main" count="269" uniqueCount="200">
  <si>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</si>
  <si>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</si>
  <si>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</si>
  <si>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</si>
  <si>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</si>
  <si>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</si>
  <si>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</si>
  <si>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</si>
  <si>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</si>
  <si>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</si>
  <si>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</si>
  <si>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</si>
  <si>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</si>
  <si>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</si>
  <si>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</si>
  <si>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</si>
  <si>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</si>
  <si>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</si>
  <si>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</si>
  <si>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</si>
  <si>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</si>
  <si>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</si>
  <si>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</si>
  <si>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</si>
  <si>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</si>
  <si>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</si>
  <si>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</si>
  <si>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</si>
  <si>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</si>
  <si>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</si>
  <si>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</si>
  <si>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</si>
  <si>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</si>
  <si>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</si>
  <si>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</si>
  <si>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</si>
  <si>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</si>
  <si>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</si>
  <si>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</si>
  <si>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</si>
  <si>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</si>
  <si>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</si>
  <si>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</si>
  <si>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</si>
  <si>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</si>
  <si>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</si>
  <si>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</si>
  <si>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</si>
  <si>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</si>
  <si>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</si>
  <si>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</si>
  <si>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</si>
  <si>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</si>
  <si>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</si>
  <si>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</si>
  <si>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</si>
  <si>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</si>
  <si>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</si>
  <si>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</si>
  <si>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</si>
  <si>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</si>
  <si>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</si>
  <si>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</si>
  <si>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</si>
  <si>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</si>
  <si>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</si>
  <si>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</si>
  <si>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</si>
  <si>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</si>
  <si>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</si>
  <si>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</si>
  <si>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</si>
  <si>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</si>
  <si>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</si>
  <si>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</si>
  <si>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</si>
  <si>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</si>
  <si>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</si>
  <si>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</si>
  <si>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</si>
  <si>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</si>
  <si>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</si>
  <si>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</si>
  <si>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</si>
  <si>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</si>
  <si>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</si>
  <si>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</si>
  <si>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</si>
  <si>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</si>
  <si>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</si>
  <si>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</si>
  <si>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</si>
  <si>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</si>
  <si>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</si>
  <si>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</si>
  <si>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</si>
  <si>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</si>
  <si>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</si>
  <si>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</si>
  <si>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</si>
  <si>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</si>
  <si>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</si>
  <si>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</si>
  <si>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</si>
  <si>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</si>
  <si>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</si>
  <si>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</si>
  <si>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</si>
  <si>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</si>
  <si>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</si>
  <si>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</si>
  <si>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</si>
  <si>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</si>
  <si>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</si>
  <si>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</si>
  <si>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</si>
  <si>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</si>
  <si>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</si>
  <si>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</si>
  <si>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</si>
  <si>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</si>
  <si>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</si>
  <si>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</si>
  <si>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</si>
  <si>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</si>
  <si>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</si>
  <si>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</si>
  <si>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</si>
  <si>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</si>
  <si>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</si>
  <si>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</si>
  <si>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</si>
  <si>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</si>
  <si>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</si>
  <si>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</si>
  <si>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</si>
  <si>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</si>
  <si>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</si>
  <si>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</si>
  <si>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</si>
  <si>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</si>
  <si>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</si>
  <si>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</si>
  <si>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</si>
  <si>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</si>
  <si>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</si>
  <si>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</si>
  <si>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</si>
  <si>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</si>
  <si>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</si>
  <si>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</si>
  <si>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</si>
  <si>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</si>
  <si>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</si>
  <si>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</si>
  <si>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</si>
  <si>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</si>
  <si>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</si>
  <si>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</si>
  <si>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</si>
  <si>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</si>
  <si>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</si>
  <si>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</si>
  <si>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</si>
  <si>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</si>
  <si>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</si>
  <si>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</si>
  <si>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</si>
  <si>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</si>
  <si>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</si>
  <si>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</si>
  <si>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</si>
  <si>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</si>
  <si>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</si>
  <si>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</si>
  <si>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</si>
  <si>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</si>
  <si>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</si>
  <si>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</si>
  <si>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</si>
  <si>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</si>
  <si>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</si>
  <si>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</si>
  <si>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</si>
  <si>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</si>
  <si>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</si>
  <si>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</si>
  <si>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</si>
  <si>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</si>
  <si>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</si>
  <si>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</si>
  <si>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</si>
  <si>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</si>
  <si>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</si>
  <si>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</si>
  <si>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Н.Ю. Козлова</t>
  </si>
  <si>
    <t>О.В. Пасютіна</t>
  </si>
  <si>
    <t>(061)236-73-95</t>
  </si>
  <si>
    <t>inbox@ln.zp.court.gov.ua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</si>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</sst>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&amp;L88401203&amp;C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590</v>
      </c>
      <c r="F6" s="90">
        <v>251</v>
      </c>
      <c r="G6" s="90">
        <v>8</v>
      </c>
      <c r="H6" s="90">
        <v>193</v>
      </c>
      <c r="I6" s="90" t="s">
        <v>180</v>
      </c>
      <c r="J6" s="90">
        <v>397</v>
      </c>
      <c r="K6" s="91">
        <v>128</v>
      </c>
      <c r="L6" s="101">
        <f>E6-F6</f>
        <v>339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1643</v>
      </c>
      <c r="F7" s="90">
        <v>1596</v>
      </c>
      <c r="G7" s="90"/>
      <c r="H7" s="90">
        <v>1633</v>
      </c>
      <c r="I7" s="90">
        <v>1365</v>
      </c>
      <c r="J7" s="90">
        <v>10</v>
      </c>
      <c r="K7" s="91"/>
      <c r="L7" s="101">
        <f>E7-F7</f>
        <v>47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6</v>
      </c>
      <c r="F8" s="90">
        <v>3</v>
      </c>
      <c r="G8" s="90"/>
      <c r="H8" s="90">
        <v>4</v>
      </c>
      <c r="I8" s="90">
        <v>1</v>
      </c>
      <c r="J8" s="90">
        <v>2</v>
      </c>
      <c r="K8" s="91"/>
      <c r="L8" s="101">
        <f>E8-F8</f>
        <v>3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159</v>
      </c>
      <c r="F9" s="90">
        <v>126</v>
      </c>
      <c r="G9" s="90"/>
      <c r="H9" s="90">
        <v>113</v>
      </c>
      <c r="I9" s="90">
        <v>71</v>
      </c>
      <c r="J9" s="90">
        <v>46</v>
      </c>
      <c r="K9" s="91">
        <v>1</v>
      </c>
      <c r="L9" s="101">
        <f>E9-F9</f>
        <v>33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2</v>
      </c>
      <c r="F10" s="90">
        <v>1</v>
      </c>
      <c r="G10" s="90"/>
      <c r="H10" s="90">
        <v>1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4</v>
      </c>
      <c r="F12" s="90">
        <v>1</v>
      </c>
      <c r="G12" s="90">
        <v>1</v>
      </c>
      <c r="H12" s="90"/>
      <c r="I12" s="90"/>
      <c r="J12" s="90">
        <v>4</v>
      </c>
      <c r="K12" s="91">
        <v>3</v>
      </c>
      <c r="L12" s="101">
        <f>E12-F12</f>
        <v>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2404</v>
      </c>
      <c r="F14" s="105">
        <f>SUM(F6:F13)</f>
        <v>1978</v>
      </c>
      <c r="G14" s="105">
        <f>SUM(G6:G13)</f>
        <v>9</v>
      </c>
      <c r="H14" s="105">
        <f>SUM(H6:H13)</f>
        <v>1944</v>
      </c>
      <c r="I14" s="105">
        <f>SUM(I6:I13)</f>
        <v>1437</v>
      </c>
      <c r="J14" s="105">
        <f>SUM(J6:J13)</f>
        <v>460</v>
      </c>
      <c r="K14" s="105">
        <f>SUM(K6:K13)</f>
        <v>132</v>
      </c>
      <c r="L14" s="101">
        <f>E14-F14</f>
        <v>426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81</v>
      </c>
      <c r="F15" s="92">
        <v>71</v>
      </c>
      <c r="G15" s="92"/>
      <c r="H15" s="92">
        <v>77</v>
      </c>
      <c r="I15" s="92">
        <v>61</v>
      </c>
      <c r="J15" s="92">
        <v>4</v>
      </c>
      <c r="K15" s="91"/>
      <c r="L15" s="101">
        <f>E15-F15</f>
        <v>10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202</v>
      </c>
      <c r="F16" s="92">
        <v>62</v>
      </c>
      <c r="G16" s="92"/>
      <c r="H16" s="92">
        <v>123</v>
      </c>
      <c r="I16" s="92">
        <v>89</v>
      </c>
      <c r="J16" s="92">
        <v>79</v>
      </c>
      <c r="K16" s="91">
        <v>26</v>
      </c>
      <c r="L16" s="101">
        <f>E16-F16</f>
        <v>140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2</v>
      </c>
      <c r="F17" s="92">
        <v>2</v>
      </c>
      <c r="G17" s="92"/>
      <c r="H17" s="92">
        <v>2</v>
      </c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35</v>
      </c>
      <c r="F18" s="91">
        <v>30</v>
      </c>
      <c r="G18" s="91"/>
      <c r="H18" s="91">
        <v>34</v>
      </c>
      <c r="I18" s="91">
        <v>11</v>
      </c>
      <c r="J18" s="91">
        <v>1</v>
      </c>
      <c r="K18" s="91"/>
      <c r="L18" s="101">
        <f>E18-F18</f>
        <v>5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259</v>
      </c>
      <c r="F22" s="91">
        <v>110</v>
      </c>
      <c r="G22" s="91"/>
      <c r="H22" s="91">
        <v>175</v>
      </c>
      <c r="I22" s="91">
        <v>100</v>
      </c>
      <c r="J22" s="91">
        <v>84</v>
      </c>
      <c r="K22" s="91">
        <v>26</v>
      </c>
      <c r="L22" s="101">
        <f>E22-F22</f>
        <v>149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390</v>
      </c>
      <c r="F23" s="91">
        <v>381</v>
      </c>
      <c r="G23" s="91"/>
      <c r="H23" s="91">
        <v>360</v>
      </c>
      <c r="I23" s="91">
        <v>188</v>
      </c>
      <c r="J23" s="91">
        <v>30</v>
      </c>
      <c r="K23" s="91"/>
      <c r="L23" s="101">
        <f>E23-F23</f>
        <v>9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4</v>
      </c>
      <c r="F24" s="91">
        <v>4</v>
      </c>
      <c r="G24" s="91"/>
      <c r="H24" s="91">
        <v>4</v>
      </c>
      <c r="I24" s="91">
        <v>3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1346</v>
      </c>
      <c r="F25" s="91">
        <v>1205</v>
      </c>
      <c r="G25" s="91">
        <v>1</v>
      </c>
      <c r="H25" s="91">
        <v>1219</v>
      </c>
      <c r="I25" s="91">
        <v>1124</v>
      </c>
      <c r="J25" s="91">
        <v>127</v>
      </c>
      <c r="K25" s="91"/>
      <c r="L25" s="101">
        <f>E25-F25</f>
        <v>141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2826</v>
      </c>
      <c r="F26" s="91">
        <v>1149</v>
      </c>
      <c r="G26" s="91">
        <v>20</v>
      </c>
      <c r="H26" s="91">
        <v>1275</v>
      </c>
      <c r="I26" s="91">
        <v>1052</v>
      </c>
      <c r="J26" s="91">
        <v>1551</v>
      </c>
      <c r="K26" s="91">
        <v>485</v>
      </c>
      <c r="L26" s="101">
        <f>E26-F26</f>
        <v>1677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105</v>
      </c>
      <c r="F27" s="91">
        <v>101</v>
      </c>
      <c r="G27" s="91"/>
      <c r="H27" s="91">
        <v>100</v>
      </c>
      <c r="I27" s="91">
        <v>90</v>
      </c>
      <c r="J27" s="91">
        <v>5</v>
      </c>
      <c r="K27" s="91"/>
      <c r="L27" s="101">
        <f>E27-F27</f>
        <v>4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142</v>
      </c>
      <c r="F28" s="91">
        <v>90</v>
      </c>
      <c r="G28" s="91"/>
      <c r="H28" s="91">
        <v>105</v>
      </c>
      <c r="I28" s="91">
        <v>91</v>
      </c>
      <c r="J28" s="91">
        <v>37</v>
      </c>
      <c r="K28" s="91">
        <v>3</v>
      </c>
      <c r="L28" s="101">
        <f>E28-F28</f>
        <v>52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40</v>
      </c>
      <c r="F29" s="91">
        <v>31</v>
      </c>
      <c r="G29" s="91"/>
      <c r="H29" s="91">
        <v>28</v>
      </c>
      <c r="I29" s="91">
        <v>16</v>
      </c>
      <c r="J29" s="91">
        <v>12</v>
      </c>
      <c r="K29" s="91"/>
      <c r="L29" s="101">
        <f>E29-F29</f>
        <v>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7</v>
      </c>
      <c r="F30" s="91">
        <v>2</v>
      </c>
      <c r="G30" s="91"/>
      <c r="H30" s="91">
        <v>1</v>
      </c>
      <c r="I30" s="91"/>
      <c r="J30" s="91">
        <v>6</v>
      </c>
      <c r="K30" s="91">
        <v>4</v>
      </c>
      <c r="L30" s="101">
        <f>E30-F30</f>
        <v>5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54</v>
      </c>
      <c r="F32" s="91">
        <v>29</v>
      </c>
      <c r="G32" s="91"/>
      <c r="H32" s="91">
        <v>37</v>
      </c>
      <c r="I32" s="91">
        <v>11</v>
      </c>
      <c r="J32" s="91">
        <v>17</v>
      </c>
      <c r="K32" s="91">
        <v>3</v>
      </c>
      <c r="L32" s="101">
        <f>E32-F32</f>
        <v>25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167</v>
      </c>
      <c r="F33" s="91">
        <v>134</v>
      </c>
      <c r="G33" s="91">
        <v>2</v>
      </c>
      <c r="H33" s="91">
        <v>122</v>
      </c>
      <c r="I33" s="91">
        <v>53</v>
      </c>
      <c r="J33" s="91">
        <v>45</v>
      </c>
      <c r="K33" s="91">
        <v>4</v>
      </c>
      <c r="L33" s="101">
        <f>E33-F33</f>
        <v>33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3</v>
      </c>
      <c r="F34" s="91">
        <v>1</v>
      </c>
      <c r="G34" s="91"/>
      <c r="H34" s="91">
        <v>3</v>
      </c>
      <c r="I34" s="91">
        <v>1</v>
      </c>
      <c r="J34" s="91"/>
      <c r="K34" s="91"/>
      <c r="L34" s="101">
        <f>E34-F34</f>
        <v>2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3872</v>
      </c>
      <c r="F37" s="91">
        <v>2040</v>
      </c>
      <c r="G37" s="91">
        <v>22</v>
      </c>
      <c r="H37" s="91">
        <v>2042</v>
      </c>
      <c r="I37" s="91">
        <v>1415</v>
      </c>
      <c r="J37" s="91">
        <v>1830</v>
      </c>
      <c r="K37" s="91">
        <v>499</v>
      </c>
      <c r="L37" s="101">
        <f>E37-F37</f>
        <v>1832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1239</v>
      </c>
      <c r="F38" s="91">
        <v>1052</v>
      </c>
      <c r="G38" s="91"/>
      <c r="H38" s="91">
        <v>1012</v>
      </c>
      <c r="I38" s="91" t="s">
        <v>180</v>
      </c>
      <c r="J38" s="91">
        <v>227</v>
      </c>
      <c r="K38" s="91">
        <v>3</v>
      </c>
      <c r="L38" s="101">
        <f>E38-F38</f>
        <v>187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15</v>
      </c>
      <c r="F39" s="91">
        <v>12</v>
      </c>
      <c r="G39" s="91"/>
      <c r="H39" s="91">
        <v>11</v>
      </c>
      <c r="I39" s="91" t="s">
        <v>180</v>
      </c>
      <c r="J39" s="91">
        <v>4</v>
      </c>
      <c r="K39" s="91"/>
      <c r="L39" s="101">
        <f>E39-F39</f>
        <v>3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42</v>
      </c>
      <c r="F40" s="91">
        <v>32</v>
      </c>
      <c r="G40" s="91"/>
      <c r="H40" s="91">
        <v>37</v>
      </c>
      <c r="I40" s="91">
        <v>21</v>
      </c>
      <c r="J40" s="91">
        <v>5</v>
      </c>
      <c r="K40" s="91"/>
      <c r="L40" s="101">
        <f>E40-F40</f>
        <v>10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1281</v>
      </c>
      <c r="F41" s="91">
        <f aca="true" t="shared" si="0" ref="F41:K41">F38+F40</f>
        <v>1084</v>
      </c>
      <c r="G41" s="91">
        <f t="shared" si="0"/>
        <v>0</v>
      </c>
      <c r="H41" s="91">
        <f t="shared" si="0"/>
        <v>1049</v>
      </c>
      <c r="I41" s="91">
        <f>I40</f>
        <v>21</v>
      </c>
      <c r="J41" s="91">
        <f t="shared" si="0"/>
        <v>232</v>
      </c>
      <c r="K41" s="91">
        <f t="shared" si="0"/>
        <v>3</v>
      </c>
      <c r="L41" s="101">
        <f>E41-F41</f>
        <v>197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7816</v>
      </c>
      <c r="F42" s="91">
        <f aca="true" t="shared" si="1" ref="F42:K42">F14+F22+F37+F41</f>
        <v>5212</v>
      </c>
      <c r="G42" s="91">
        <f t="shared" si="1"/>
        <v>31</v>
      </c>
      <c r="H42" s="91">
        <f t="shared" si="1"/>
        <v>5210</v>
      </c>
      <c r="I42" s="91">
        <f t="shared" si="1"/>
        <v>2973</v>
      </c>
      <c r="J42" s="91">
        <f t="shared" si="1"/>
        <v>2606</v>
      </c>
      <c r="K42" s="91">
        <f t="shared" si="1"/>
        <v>660</v>
      </c>
      <c r="L42" s="101">
        <f>E42-F42</f>
        <v>2604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&amp;L88401203&amp;CФорма № 1-мзс, Підрозділ: Ленінський районний суд м. Запоріжжя,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37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33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363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92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79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26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32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39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188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5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19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33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86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4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859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28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26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52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5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5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19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19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927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75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75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2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306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231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141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&amp;L88401203&amp;CФорма № 1-мзс, Підрозділ: Ленінський районний суд м. Запоріжжя,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193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132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2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33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3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23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3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7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1106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17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10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4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240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19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115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4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714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2002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1870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244347818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26945609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1277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55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1835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29058480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298357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1805</v>
      </c>
      <c r="F58" s="96">
        <v>112</v>
      </c>
      <c r="G58" s="96">
        <v>22</v>
      </c>
      <c r="H58" s="96">
        <v>4</v>
      </c>
      <c r="I58" s="96">
        <v>1</v>
      </c>
    </row>
    <row r="59" spans="1:9" ht="13.5" customHeight="1">
      <c r="A59" s="261" t="s">
        <v>31</v>
      </c>
      <c r="B59" s="261"/>
      <c r="C59" s="261"/>
      <c r="D59" s="261"/>
      <c r="E59" s="96">
        <v>74</v>
      </c>
      <c r="F59" s="96">
        <v>75</v>
      </c>
      <c r="G59" s="96">
        <v>23</v>
      </c>
      <c r="H59" s="96">
        <v>3</v>
      </c>
      <c r="I59" s="96"/>
    </row>
    <row r="60" spans="1:9" ht="13.5" customHeight="1">
      <c r="A60" s="261" t="s">
        <v>111</v>
      </c>
      <c r="B60" s="261"/>
      <c r="C60" s="261"/>
      <c r="D60" s="261"/>
      <c r="E60" s="96">
        <v>1047</v>
      </c>
      <c r="F60" s="96">
        <v>735</v>
      </c>
      <c r="G60" s="96">
        <v>221</v>
      </c>
      <c r="H60" s="96">
        <v>31</v>
      </c>
      <c r="I60" s="96">
        <v>8</v>
      </c>
    </row>
    <row r="61" spans="1:9" ht="13.5" customHeight="1">
      <c r="A61" s="193" t="s">
        <v>115</v>
      </c>
      <c r="B61" s="193"/>
      <c r="C61" s="193"/>
      <c r="D61" s="193"/>
      <c r="E61" s="96">
        <v>993</v>
      </c>
      <c r="F61" s="96">
        <v>52</v>
      </c>
      <c r="G61" s="96">
        <v>3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1" r:id="rId1"/>
  <headerFooter alignWithMargins="0">
    <oddFooter>&amp;L88401203&amp;CФорма № 1-мзс, Підрозділ: Ленінський районний суд м. Запоріжжя,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0.25326170376055257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0.28695652173913044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0.30952380952380953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0.2726775956284153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0.01293103448275862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0.9996162701458173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868.3333333333334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1302.6666666666667</v>
      </c>
    </row>
    <row r="11" spans="1:4" ht="16.5" customHeight="1">
      <c r="A11" s="216" t="s">
        <v>65</v>
      </c>
      <c r="B11" s="218"/>
      <c r="C11" s="14">
        <v>9</v>
      </c>
      <c r="D11" s="94">
        <v>84</v>
      </c>
    </row>
    <row r="12" spans="1:4" ht="16.5" customHeight="1">
      <c r="A12" s="303" t="s">
        <v>110</v>
      </c>
      <c r="B12" s="303"/>
      <c r="C12" s="14">
        <v>10</v>
      </c>
      <c r="D12" s="94">
        <v>24</v>
      </c>
    </row>
    <row r="13" spans="1:4" ht="16.5" customHeight="1">
      <c r="A13" s="303" t="s">
        <v>31</v>
      </c>
      <c r="B13" s="303"/>
      <c r="C13" s="14">
        <v>11</v>
      </c>
      <c r="D13" s="94">
        <v>181</v>
      </c>
    </row>
    <row r="14" spans="1:4" ht="16.5" customHeight="1">
      <c r="A14" s="303" t="s">
        <v>111</v>
      </c>
      <c r="B14" s="303"/>
      <c r="C14" s="14">
        <v>12</v>
      </c>
      <c r="D14" s="94">
        <v>156</v>
      </c>
    </row>
    <row r="15" spans="1:4" ht="16.5" customHeight="1">
      <c r="A15" s="303" t="s">
        <v>115</v>
      </c>
      <c r="B15" s="303"/>
      <c r="C15" s="14">
        <v>13</v>
      </c>
      <c r="D15" s="94">
        <v>39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&amp;L88401203&amp;CФорма № 1-мзс, Підрозділ: Ленінський районний суд м. Запоріжжя,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2018-03-16T13:51:01Z</cp:lastPrinted>
  <dcterms:created xsi:type="dcterms:W3CDTF">2004-04-20T14:33:35Z</dcterms:created>
  <dcterms:modified xsi:type="dcterms:W3CDTF">2018-07-06T08:21:42Z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88401203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