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G37" i="23"/>
  <c r="G52"/>
  <c r="L6" i="15"/>
  <c r="L7"/>
  <c r="L8"/>
  <c r="L9"/>
  <c r="L10"/>
  <c r="L11"/>
  <c r="L13"/>
  <c r="L14"/>
  <c r="E15"/>
  <c r="F15"/>
  <c r="G15"/>
  <c r="H15"/>
  <c r="H46"/>
  <c r="D9" i="22"/>
  <c r="I15" i="15"/>
  <c r="I46"/>
  <c r="J15"/>
  <c r="K15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J45"/>
  <c r="D7" i="22"/>
  <c r="K45" i="15"/>
  <c r="K46"/>
  <c r="E45"/>
  <c r="L45"/>
  <c r="J46"/>
  <c r="D3" i="22"/>
  <c r="E46" i="15"/>
  <c r="D10" i="22"/>
  <c r="L46" i="15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<sst xmlns="http://schemas.openxmlformats.org/spreadsheetml/2006/main" count="280" uniqueCount="211">
  <si>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</si>
  <si>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</si>
  <si>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</si>
  <si>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</si>
  <si>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</si>
  <si>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</si>
  <si>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</si>
  <si>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</si>
  <si>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</si>
  <si>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</si>
  <si>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</si>
  <si>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</si>
  <si>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</si>
  <si>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</si>
  <si>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</si>
  <si>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</si>
  <si>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</si>
  <si>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</si>
  <si>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</si>
  <si>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</si>
  <si>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</si>
  <si>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</si>
  <si>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</si>
  <si>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</si>
  <si>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</si>
  <si>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</si>
  <si>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</si>
  <si>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</si>
  <si>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</si>
  <si>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</si>
  <si>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</si>
  <si>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</si>
  <si>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</si>
  <si>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</si>
  <si>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</si>
  <si>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</si>
  <si>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</si>
  <si>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</si>
  <si>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</si>
  <si>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</si>
  <si>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</si>
  <si>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</si>
  <si>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</si>
  <si>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</si>
  <si>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</si>
  <si>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</si>
  <si>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</si>
  <si>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</si>
  <si>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</si>
  <si>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</si>
  <si>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</si>
  <si>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</si>
  <si>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</si>
  <si>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</si>
  <si>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</si>
  <si>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</si>
  <si>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</si>
  <si>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</si>
  <si>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</si>
  <si>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</si>
  <si>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</si>
  <si>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</si>
  <si>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</si>
  <si>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</si>
  <si>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</si>
  <si>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</si>
  <si>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</si>
  <si>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</si>
  <si>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</si>
  <si>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</si>
  <si>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</si>
  <si>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</si>
  <si>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</si>
  <si>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</si>
  <si>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</si>
  <si>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</si>
  <si>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</si>
  <si>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</si>
  <si>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</si>
  <si>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</si>
  <si>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</si>
  <si>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</si>
  <si>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</si>
  <si>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</si>
  <si>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</si>
  <si>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</si>
  <si>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</si>
  <si>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</si>
  <si>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</si>
  <si>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</si>
  <si>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</si>
  <si>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</si>
  <si>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</si>
  <si>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</si>
  <si>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</si>
  <si>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</si>
  <si>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</si>
  <si>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</si>
  <si>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</si>
  <si>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</si>
  <si>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</si>
  <si>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</si>
  <si>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</si>
  <si>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</si>
  <si>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</si>
  <si>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</si>
  <si>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</si>
  <si>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</si>
  <si>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</si>
  <si>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</si>
  <si>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</si>
  <si>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</si>
  <si>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</si>
  <si>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</si>
  <si>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</si>
  <si>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</si>
  <si>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</si>
  <si>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</si>
  <si>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</si>
  <si>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</si>
  <si>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</si>
  <si>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</si>
  <si>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</si>
  <si>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</si>
  <si>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</si>
  <si>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</si>
  <si>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</si>
  <si>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</si>
  <si>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</si>
  <si>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</si>
  <si>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</si>
  <si>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</si>
  <si>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</si>
  <si>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</si>
  <si>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</si>
  <si>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</si>
  <si>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</si>
  <si>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</si>
  <si>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</si>
  <si>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</si>
  <si>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</si>
  <si>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</si>
  <si>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</si>
  <si>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</si>
  <si>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</si>
  <si>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</si>
  <si>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</si>
  <si>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</si>
  <si>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</si>
  <si>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</si>
  <si>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</si>
  <si>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</si>
  <si>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</si>
  <si>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</si>
  <si>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</si>
  <si>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</si>
  <si>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</si>
  <si>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</si>
  <si>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</si>
  <si>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</si>
  <si>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</si>
  <si>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</si>
  <si>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</si>
  <si>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</si>
  <si>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</si>
  <si>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</si>
  <si>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</si>
  <si>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</si>
  <si>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</si>
  <si>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</si>
  <si>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</si>
  <si>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</si>
  <si>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</si>
  <si>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</si>
  <si>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</si>
  <si>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</si>
  <si>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</si>
  <si>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</si>
  <si>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</si>
  <si>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</si>
  <si>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</si>
  <si>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</si>
  <si>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</si>
  <si>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</si>
  <si>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</si>
  <si>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</si>
  <si>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</si>
  <si>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</si>
  <si>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</si>
  <si>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</si>
  <si>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</si>
  <si>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</si>
  <si>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</si>
  <si>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</si>
  <si>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</si>
  <si>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</si>
  <si>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</si>
  <si>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</si>
  <si>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</si>
  <si>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</si>
  <si>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</si>
  <si>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</si>
  <si>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Ленінський районний суд м. Запоріжжя</t>
  </si>
  <si>
    <t>69006.м. Запоріжжя.вул. Незалежної України 1/2</t>
  </si>
  <si>
    <t>Доручення судів України / іноземних судів</t>
  </si>
  <si>
    <t xml:space="preserve">Розглянуто справ судом присяжних </t>
  </si>
  <si>
    <t>Н.Ю. Козлова</t>
  </si>
  <si>
    <t>О.В. Пасютіна</t>
  </si>
  <si>
    <t>(061)236-73-95</t>
  </si>
  <si>
    <t>inbox@ln.zp.court.gov.ua</t>
  </si>
  <si>
    <t>10 січня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</si>
</sst>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&amp;C&amp;LB1D552D8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846</v>
      </c>
      <c r="F6" s="90">
        <v>422</v>
      </c>
      <c r="G6" s="90">
        <v>6</v>
      </c>
      <c r="H6" s="90">
        <v>245</v>
      </c>
      <c r="I6" s="90" t="s">
        <v>172</v>
      </c>
      <c r="J6" s="90">
        <v>601</v>
      </c>
      <c r="K6" s="91">
        <v>231</v>
      </c>
      <c r="L6" s="101">
        <f t="shared" ref="L6:L11" si="0">E6-F6</f>
        <v>424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4371</v>
      </c>
      <c r="F7" s="90">
        <v>4348</v>
      </c>
      <c r="G7" s="90">
        <v>1</v>
      </c>
      <c r="H7" s="90">
        <v>4343</v>
      </c>
      <c r="I7" s="90">
        <v>3770</v>
      </c>
      <c r="J7" s="90">
        <v>28</v>
      </c>
      <c r="K7" s="91"/>
      <c r="L7" s="101">
        <f t="shared" si="0"/>
        <v>23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8</v>
      </c>
      <c r="F8" s="90">
        <v>7</v>
      </c>
      <c r="G8" s="90"/>
      <c r="H8" s="90">
        <v>6</v>
      </c>
      <c r="I8" s="90">
        <v>2</v>
      </c>
      <c r="J8" s="90">
        <v>2</v>
      </c>
      <c r="K8" s="91"/>
      <c r="L8" s="101">
        <f t="shared" si="0"/>
        <v>1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178</v>
      </c>
      <c r="F9" s="90">
        <v>153</v>
      </c>
      <c r="G9" s="90"/>
      <c r="H9" s="90">
        <v>150</v>
      </c>
      <c r="I9" s="90">
        <v>107</v>
      </c>
      <c r="J9" s="90">
        <v>28</v>
      </c>
      <c r="K9" s="91"/>
      <c r="L9" s="101">
        <f t="shared" si="0"/>
        <v>25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4</v>
      </c>
      <c r="F10" s="90">
        <v>2</v>
      </c>
      <c r="G10" s="90"/>
      <c r="H10" s="90">
        <v>3</v>
      </c>
      <c r="I10" s="90"/>
      <c r="J10" s="90">
        <v>1</v>
      </c>
      <c r="K10" s="91"/>
      <c r="L10" s="101">
        <f t="shared" si="0"/>
        <v>2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21</v>
      </c>
      <c r="F12" s="90">
        <v>21</v>
      </c>
      <c r="G12" s="90"/>
      <c r="H12" s="90">
        <v>21</v>
      </c>
      <c r="I12" s="90">
        <v>11</v>
      </c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5</v>
      </c>
      <c r="F13" s="90">
        <v>1</v>
      </c>
      <c r="G13" s="90">
        <v>1</v>
      </c>
      <c r="H13" s="90">
        <v>2</v>
      </c>
      <c r="I13" s="90"/>
      <c r="J13" s="90">
        <v>3</v>
      </c>
      <c r="K13" s="91">
        <v>1</v>
      </c>
      <c r="L13" s="101">
        <f t="shared" ref="L13:L21" si="1">E13-F13</f>
        <v>4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5433</v>
      </c>
      <c r="F15" s="104">
        <f t="shared" si="2"/>
        <v>4954</v>
      </c>
      <c r="G15" s="104">
        <f t="shared" si="2"/>
        <v>8</v>
      </c>
      <c r="H15" s="104">
        <f t="shared" si="2"/>
        <v>4770</v>
      </c>
      <c r="I15" s="104">
        <f t="shared" si="2"/>
        <v>3890</v>
      </c>
      <c r="J15" s="104">
        <f t="shared" si="2"/>
        <v>663</v>
      </c>
      <c r="K15" s="104">
        <f t="shared" si="2"/>
        <v>232</v>
      </c>
      <c r="L15" s="101">
        <f t="shared" si="1"/>
        <v>479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135</v>
      </c>
      <c r="F16" s="92">
        <v>129</v>
      </c>
      <c r="G16" s="92">
        <v>1</v>
      </c>
      <c r="H16" s="92">
        <v>124</v>
      </c>
      <c r="I16" s="92">
        <v>105</v>
      </c>
      <c r="J16" s="92">
        <v>11</v>
      </c>
      <c r="K16" s="91"/>
      <c r="L16" s="101">
        <f t="shared" si="1"/>
        <v>6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170</v>
      </c>
      <c r="F17" s="92">
        <v>107</v>
      </c>
      <c r="G17" s="92">
        <v>2</v>
      </c>
      <c r="H17" s="92">
        <v>104</v>
      </c>
      <c r="I17" s="92">
        <v>86</v>
      </c>
      <c r="J17" s="92">
        <v>66</v>
      </c>
      <c r="K17" s="91">
        <v>10</v>
      </c>
      <c r="L17" s="101">
        <f t="shared" si="1"/>
        <v>63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30</v>
      </c>
      <c r="F19" s="91">
        <v>27</v>
      </c>
      <c r="G19" s="91"/>
      <c r="H19" s="91">
        <v>27</v>
      </c>
      <c r="I19" s="91">
        <v>18</v>
      </c>
      <c r="J19" s="91">
        <v>3</v>
      </c>
      <c r="K19" s="91"/>
      <c r="L19" s="101">
        <f t="shared" si="1"/>
        <v>3</v>
      </c>
    </row>
    <row r="20" spans="1:12" ht="24" customHeight="1">
      <c r="A20" s="173"/>
      <c r="B20" s="165" t="s">
        <v>179</v>
      </c>
      <c r="C20" s="166"/>
      <c r="D20" s="43">
        <v>15</v>
      </c>
      <c r="E20" s="91">
        <v>1</v>
      </c>
      <c r="F20" s="91">
        <v>1</v>
      </c>
      <c r="G20" s="91"/>
      <c r="H20" s="91">
        <v>1</v>
      </c>
      <c r="I20" s="91">
        <v>1</v>
      </c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231</v>
      </c>
      <c r="F24" s="91">
        <v>164</v>
      </c>
      <c r="G24" s="91">
        <v>2</v>
      </c>
      <c r="H24" s="91">
        <v>151</v>
      </c>
      <c r="I24" s="91">
        <v>104</v>
      </c>
      <c r="J24" s="91">
        <v>80</v>
      </c>
      <c r="K24" s="91">
        <v>10</v>
      </c>
      <c r="L24" s="101">
        <f t="shared" si="3"/>
        <v>67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692</v>
      </c>
      <c r="F25" s="91">
        <v>665</v>
      </c>
      <c r="G25" s="91"/>
      <c r="H25" s="91">
        <v>692</v>
      </c>
      <c r="I25" s="91">
        <v>438</v>
      </c>
      <c r="J25" s="91"/>
      <c r="K25" s="91"/>
      <c r="L25" s="101">
        <f t="shared" si="3"/>
        <v>27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14</v>
      </c>
      <c r="F26" s="91">
        <v>14</v>
      </c>
      <c r="G26" s="91"/>
      <c r="H26" s="91">
        <v>14</v>
      </c>
      <c r="I26" s="91">
        <v>9</v>
      </c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2384</v>
      </c>
      <c r="F27" s="91">
        <v>2246</v>
      </c>
      <c r="G27" s="91">
        <v>3</v>
      </c>
      <c r="H27" s="91">
        <v>2252</v>
      </c>
      <c r="I27" s="91">
        <v>2124</v>
      </c>
      <c r="J27" s="91">
        <v>132</v>
      </c>
      <c r="K27" s="91"/>
      <c r="L27" s="101">
        <f t="shared" si="3"/>
        <v>138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3696</v>
      </c>
      <c r="F28" s="91">
        <v>2171</v>
      </c>
      <c r="G28" s="91">
        <v>43</v>
      </c>
      <c r="H28" s="91">
        <v>1924</v>
      </c>
      <c r="I28" s="91">
        <v>1486</v>
      </c>
      <c r="J28" s="91">
        <v>1772</v>
      </c>
      <c r="K28" s="91">
        <v>361</v>
      </c>
      <c r="L28" s="101">
        <f t="shared" si="3"/>
        <v>1525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210</v>
      </c>
      <c r="F29" s="91">
        <v>204</v>
      </c>
      <c r="G29" s="91"/>
      <c r="H29" s="91">
        <v>207</v>
      </c>
      <c r="I29" s="91">
        <v>202</v>
      </c>
      <c r="J29" s="91">
        <v>3</v>
      </c>
      <c r="K29" s="91"/>
      <c r="L29" s="101">
        <f t="shared" si="3"/>
        <v>6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260</v>
      </c>
      <c r="F30" s="91">
        <v>202</v>
      </c>
      <c r="G30" s="91"/>
      <c r="H30" s="91">
        <v>190</v>
      </c>
      <c r="I30" s="91">
        <v>167</v>
      </c>
      <c r="J30" s="91">
        <v>70</v>
      </c>
      <c r="K30" s="91">
        <v>2</v>
      </c>
      <c r="L30" s="101">
        <f t="shared" si="3"/>
        <v>58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60</v>
      </c>
      <c r="F31" s="91">
        <v>50</v>
      </c>
      <c r="G31" s="91"/>
      <c r="H31" s="91">
        <v>45</v>
      </c>
      <c r="I31" s="91">
        <v>32</v>
      </c>
      <c r="J31" s="91">
        <v>15</v>
      </c>
      <c r="K31" s="91"/>
      <c r="L31" s="101">
        <f t="shared" si="3"/>
        <v>10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8</v>
      </c>
      <c r="F32" s="91">
        <v>1</v>
      </c>
      <c r="G32" s="91"/>
      <c r="H32" s="91">
        <v>5</v>
      </c>
      <c r="I32" s="91"/>
      <c r="J32" s="91">
        <v>3</v>
      </c>
      <c r="K32" s="91">
        <v>2</v>
      </c>
      <c r="L32" s="101">
        <f t="shared" si="3"/>
        <v>7</v>
      </c>
    </row>
    <row r="33" spans="1:12" ht="18" customHeight="1">
      <c r="A33" s="178"/>
      <c r="B33" s="165" t="s">
        <v>35</v>
      </c>
      <c r="C33" s="166"/>
      <c r="D33" s="43">
        <v>28</v>
      </c>
      <c r="E33" s="91">
        <v>1</v>
      </c>
      <c r="F33" s="91">
        <v>1</v>
      </c>
      <c r="G33" s="91"/>
      <c r="H33" s="91"/>
      <c r="I33" s="91"/>
      <c r="J33" s="91">
        <v>1</v>
      </c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8</v>
      </c>
      <c r="F34" s="91">
        <v>8</v>
      </c>
      <c r="G34" s="91"/>
      <c r="H34" s="91">
        <v>8</v>
      </c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59</v>
      </c>
      <c r="F35" s="91">
        <v>44</v>
      </c>
      <c r="G35" s="91"/>
      <c r="H35" s="91">
        <v>39</v>
      </c>
      <c r="I35" s="91">
        <v>16</v>
      </c>
      <c r="J35" s="91">
        <v>20</v>
      </c>
      <c r="K35" s="91">
        <v>1</v>
      </c>
      <c r="L35" s="101">
        <f t="shared" ref="L35:L43" si="4">E35-F35</f>
        <v>15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303</v>
      </c>
      <c r="F36" s="91">
        <v>237</v>
      </c>
      <c r="G36" s="91">
        <v>3</v>
      </c>
      <c r="H36" s="91">
        <v>262</v>
      </c>
      <c r="I36" s="91">
        <v>145</v>
      </c>
      <c r="J36" s="91">
        <v>41</v>
      </c>
      <c r="K36" s="91">
        <v>3</v>
      </c>
      <c r="L36" s="101">
        <f t="shared" si="4"/>
        <v>66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9</v>
      </c>
      <c r="F37" s="91">
        <v>8</v>
      </c>
      <c r="G37" s="91"/>
      <c r="H37" s="91">
        <v>9</v>
      </c>
      <c r="I37" s="91">
        <v>3</v>
      </c>
      <c r="J37" s="91"/>
      <c r="K37" s="91"/>
      <c r="L37" s="101">
        <f t="shared" si="4"/>
        <v>1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5378</v>
      </c>
      <c r="F40" s="91">
        <v>3643</v>
      </c>
      <c r="G40" s="91">
        <v>46</v>
      </c>
      <c r="H40" s="91">
        <v>3321</v>
      </c>
      <c r="I40" s="91">
        <v>2296</v>
      </c>
      <c r="J40" s="91">
        <v>2057</v>
      </c>
      <c r="K40" s="91">
        <v>369</v>
      </c>
      <c r="L40" s="101">
        <f t="shared" si="4"/>
        <v>1735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2264</v>
      </c>
      <c r="F41" s="91">
        <v>2043</v>
      </c>
      <c r="G41" s="91">
        <v>1</v>
      </c>
      <c r="H41" s="91">
        <v>1940</v>
      </c>
      <c r="I41" s="91" t="s">
        <v>172</v>
      </c>
      <c r="J41" s="91">
        <v>324</v>
      </c>
      <c r="K41" s="91">
        <v>2</v>
      </c>
      <c r="L41" s="101">
        <f t="shared" si="4"/>
        <v>221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17</v>
      </c>
      <c r="F42" s="91">
        <v>16</v>
      </c>
      <c r="G42" s="91"/>
      <c r="H42" s="91">
        <v>16</v>
      </c>
      <c r="I42" s="91" t="s">
        <v>172</v>
      </c>
      <c r="J42" s="91">
        <v>1</v>
      </c>
      <c r="K42" s="91"/>
      <c r="L42" s="101">
        <f t="shared" si="4"/>
        <v>1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68</v>
      </c>
      <c r="F43" s="91">
        <v>58</v>
      </c>
      <c r="G43" s="91"/>
      <c r="H43" s="91">
        <v>66</v>
      </c>
      <c r="I43" s="91">
        <v>50</v>
      </c>
      <c r="J43" s="91">
        <v>2</v>
      </c>
      <c r="K43" s="91"/>
      <c r="L43" s="101">
        <f t="shared" si="4"/>
        <v>10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2332</v>
      </c>
      <c r="F45" s="91">
        <f t="shared" ref="F45:K45" si="5">F41+F43+F44</f>
        <v>2101</v>
      </c>
      <c r="G45" s="91">
        <f t="shared" si="5"/>
        <v>1</v>
      </c>
      <c r="H45" s="91">
        <f t="shared" si="5"/>
        <v>2006</v>
      </c>
      <c r="I45" s="91">
        <f>I43+I44</f>
        <v>50</v>
      </c>
      <c r="J45" s="91">
        <f t="shared" si="5"/>
        <v>326</v>
      </c>
      <c r="K45" s="91">
        <f t="shared" si="5"/>
        <v>2</v>
      </c>
      <c r="L45" s="101">
        <f>E45-F45</f>
        <v>231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13374</v>
      </c>
      <c r="F46" s="91">
        <f t="shared" ref="F46:K46" si="6">F15+F24+F40+F45</f>
        <v>10862</v>
      </c>
      <c r="G46" s="91">
        <f t="shared" si="6"/>
        <v>57</v>
      </c>
      <c r="H46" s="91">
        <f t="shared" si="6"/>
        <v>10248</v>
      </c>
      <c r="I46" s="91">
        <f t="shared" si="6"/>
        <v>6340</v>
      </c>
      <c r="J46" s="91">
        <f t="shared" si="6"/>
        <v>3126</v>
      </c>
      <c r="K46" s="91">
        <f t="shared" si="6"/>
        <v>613</v>
      </c>
      <c r="L46" s="101">
        <f>E46-F46</f>
        <v>2512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&amp;R&amp;P&amp;C&amp;R&amp;P&amp;C&amp;R&amp;P&amp;C&amp;CФорма № 1-мзс, Підрозділ: Ленінський районний суд м. Запоріжжя, 
Початок періоду: 01.01.2019, Кінець періоду: 31.12.2019&amp;LB1D552D8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63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62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541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8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14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111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119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113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20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22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4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321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6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10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37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141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1587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57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47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24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2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>
        <v>2</v>
      </c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10</v>
      </c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>
        <v>5</v>
      </c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2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1316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110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110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>
        <v>2</v>
      </c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296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177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171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7" firstPageNumber="3" orientation="portrait" useFirstPageNumber="1" r:id="rId1"/>
  <headerFooter>
    <oddFooter>&amp;R&amp;P&amp;C&amp;R&amp;P&amp;C&amp;R&amp;P&amp;C&amp;CФорма № 1-мзс, Підрозділ: Ленінський районний суд м. Запоріжжя, 
Початок періоду: 01.01.2019, Кінець періоду: 31.12.2019&amp;LB1D552D8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246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161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8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39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</v>
      </c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43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2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5</v>
      </c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>
        <v>1</v>
      </c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5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1256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33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13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22</v>
      </c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</v>
      </c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24</v>
      </c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218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13</v>
      </c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>
        <v>2</v>
      </c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41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9</v>
      </c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930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2731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2647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268073921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41685154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46</v>
      </c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3</v>
      </c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775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116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14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4535</v>
      </c>
      <c r="F55" s="96">
        <v>156</v>
      </c>
      <c r="G55" s="96">
        <v>64</v>
      </c>
      <c r="H55" s="96">
        <v>13</v>
      </c>
      <c r="I55" s="96">
        <v>2</v>
      </c>
    </row>
    <row r="56" spans="1:9" ht="13.5" customHeight="1">
      <c r="A56" s="273" t="s">
        <v>31</v>
      </c>
      <c r="B56" s="273"/>
      <c r="C56" s="273"/>
      <c r="D56" s="273"/>
      <c r="E56" s="96">
        <v>53</v>
      </c>
      <c r="F56" s="96">
        <v>71</v>
      </c>
      <c r="G56" s="96">
        <v>18</v>
      </c>
      <c r="H56" s="96">
        <v>8</v>
      </c>
      <c r="I56" s="96">
        <v>1</v>
      </c>
    </row>
    <row r="57" spans="1:9" ht="13.5" customHeight="1">
      <c r="A57" s="273" t="s">
        <v>107</v>
      </c>
      <c r="B57" s="273"/>
      <c r="C57" s="273"/>
      <c r="D57" s="273"/>
      <c r="E57" s="96">
        <v>1442</v>
      </c>
      <c r="F57" s="96">
        <v>1427</v>
      </c>
      <c r="G57" s="96">
        <v>288</v>
      </c>
      <c r="H57" s="96">
        <v>112</v>
      </c>
      <c r="I57" s="96">
        <v>52</v>
      </c>
    </row>
    <row r="58" spans="1:9" ht="13.5" customHeight="1">
      <c r="A58" s="193" t="s">
        <v>111</v>
      </c>
      <c r="B58" s="193"/>
      <c r="C58" s="193"/>
      <c r="D58" s="193"/>
      <c r="E58" s="96">
        <v>1802</v>
      </c>
      <c r="F58" s="96">
        <v>202</v>
      </c>
      <c r="G58" s="96">
        <v>2</v>
      </c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2796</v>
      </c>
      <c r="G62" s="118">
        <v>28467407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1768</v>
      </c>
      <c r="G63" s="119">
        <v>20528438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1028</v>
      </c>
      <c r="G64" s="119">
        <v>7938969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836</v>
      </c>
      <c r="G65" s="120">
        <v>688407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5" firstPageNumber="4" orientation="portrait" useFirstPageNumber="1" r:id="rId1"/>
  <headerFooter alignWithMargins="0">
    <oddFooter>&amp;R&amp;P&amp;C&amp;R&amp;P&amp;C&amp;R&amp;P&amp;C&amp;CФорма № 1-мзс, Підрозділ: Ленінський районний суд м. Запоріжжя, 
Початок періоду: 01.01.2019, Кінець періоду: 31.12.2019&amp;LB1D552D8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19.609724888035828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34.992458521870283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12.5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17.938745746232378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0.61349693251533743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94.347265696925064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1708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2229</v>
      </c>
    </row>
    <row r="11" spans="1:4" ht="16.5" customHeight="1">
      <c r="A11" s="204" t="s">
        <v>63</v>
      </c>
      <c r="B11" s="206"/>
      <c r="C11" s="14">
        <v>9</v>
      </c>
      <c r="D11" s="94">
        <v>82</v>
      </c>
    </row>
    <row r="12" spans="1:4" ht="16.5" customHeight="1">
      <c r="A12" s="313" t="s">
        <v>106</v>
      </c>
      <c r="B12" s="313"/>
      <c r="C12" s="14">
        <v>10</v>
      </c>
      <c r="D12" s="94">
        <v>19</v>
      </c>
    </row>
    <row r="13" spans="1:4" ht="16.5" customHeight="1">
      <c r="A13" s="313" t="s">
        <v>31</v>
      </c>
      <c r="B13" s="313"/>
      <c r="C13" s="14">
        <v>11</v>
      </c>
      <c r="D13" s="94">
        <v>211</v>
      </c>
    </row>
    <row r="14" spans="1:4" ht="16.5" customHeight="1">
      <c r="A14" s="313" t="s">
        <v>107</v>
      </c>
      <c r="B14" s="313"/>
      <c r="C14" s="14">
        <v>12</v>
      </c>
      <c r="D14" s="94">
        <v>185</v>
      </c>
    </row>
    <row r="15" spans="1:4" ht="16.5" customHeight="1">
      <c r="A15" s="313" t="s">
        <v>111</v>
      </c>
      <c r="B15" s="313"/>
      <c r="C15" s="14">
        <v>13</v>
      </c>
      <c r="D15" s="94">
        <v>50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 t="s">
        <v>208</v>
      </c>
      <c r="D23" s="315"/>
    </row>
    <row r="24" spans="1:4">
      <c r="A24" s="69" t="s">
        <v>103</v>
      </c>
      <c r="B24" s="88"/>
      <c r="C24" s="246" t="s">
        <v>208</v>
      </c>
      <c r="D24" s="246"/>
    </row>
    <row r="25" spans="1:4">
      <c r="A25" s="68" t="s">
        <v>104</v>
      </c>
      <c r="B25" s="89"/>
      <c r="C25" s="246" t="s">
        <v>209</v>
      </c>
      <c r="D25" s="246"/>
    </row>
    <row r="26" spans="1:4" ht="15.75" customHeight="1"/>
    <row r="27" spans="1:4" ht="12.75" customHeight="1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&amp;R&amp;P&amp;C&amp;R&amp;P&amp;C&amp;R&amp;P&amp;C&amp;CФорма № 1-мзс, Підрозділ: Ленінський районний суд м. Запоріжжя, 
Початок періоду: 01.01.2019, Кінець періоду: 31.12.2019&amp;LB1D552D8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2018-03-28T07:45:37Z</cp:lastPrinted>
  <dcterms:created xsi:type="dcterms:W3CDTF">2004-04-20T14:33:35Z</dcterms:created>
  <dcterms:modified xsi:type="dcterms:W3CDTF">2020-03-26T14:09:49Z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B1D552D8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