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D8" i="22"/>
  <c r="G14" i="15"/>
  <c r="H14"/>
  <c r="H42"/>
  <c r="D9" i="22"/>
  <c r="I14" i="15"/>
  <c r="J14"/>
  <c r="D4" i="22"/>
  <c r="K14" i="15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D10" i="22"/>
  <c r="J42" i="15"/>
  <c r="D3" i="22"/>
  <c r="L42" i="15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<sst xmlns="http://schemas.openxmlformats.org/spreadsheetml/2006/main" count="269" uniqueCount="200">
  <si>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</si>
  <si>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</si>
  <si>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</si>
  <si>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</si>
  <si>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</si>
  <si>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</si>
  <si>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</si>
  <si>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</si>
  <si>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</si>
  <si>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</si>
  <si>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</si>
  <si>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</si>
  <si>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</si>
  <si>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</si>
  <si>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</si>
  <si>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</si>
  <si>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</si>
  <si>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</si>
  <si>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</si>
  <si>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</si>
  <si>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</si>
  <si>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</si>
  <si>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</si>
  <si>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</si>
  <si>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</si>
  <si>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</si>
  <si>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</si>
  <si>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</si>
  <si>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</si>
  <si>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</si>
  <si>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</si>
  <si>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</si>
  <si>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</si>
  <si>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</si>
  <si>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</si>
  <si>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</si>
  <si>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</si>
  <si>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</si>
  <si>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</si>
  <si>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</si>
  <si>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</si>
  <si>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</si>
  <si>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</si>
  <si>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</si>
  <si>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</si>
  <si>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</si>
  <si>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</si>
  <si>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</si>
  <si>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</si>
  <si>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</si>
  <si>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</si>
  <si>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</si>
  <si>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</si>
  <si>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</si>
  <si>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</si>
  <si>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</si>
  <si>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</si>
  <si>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</si>
  <si>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</si>
  <si>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</si>
  <si>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</si>
  <si>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</si>
  <si>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</si>
  <si>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</si>
  <si>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</si>
  <si>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</si>
  <si>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</si>
  <si>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</si>
  <si>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</si>
  <si>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</si>
  <si>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</si>
  <si>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</si>
  <si>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</si>
  <si>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</si>
  <si>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</si>
  <si>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</si>
  <si>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</si>
  <si>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</si>
  <si>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</si>
  <si>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</si>
  <si>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</si>
  <si>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</si>
  <si>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</si>
  <si>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</si>
  <si>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</si>
  <si>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</si>
  <si>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</si>
  <si>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</si>
  <si>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</si>
  <si>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</si>
  <si>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</si>
  <si>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</si>
  <si>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</si>
  <si>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</si>
  <si>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</si>
  <si>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</si>
  <si>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</si>
  <si>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</si>
  <si>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</si>
  <si>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</si>
  <si>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</si>
  <si>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</si>
  <si>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</si>
  <si>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</si>
  <si>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</si>
  <si>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</si>
  <si>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</si>
  <si>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</si>
  <si>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</si>
  <si>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</si>
  <si>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</si>
  <si>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</si>
  <si>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</si>
  <si>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</si>
  <si>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</si>
  <si>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</si>
  <si>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</si>
  <si>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</si>
  <si>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</si>
  <si>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</si>
  <si>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</si>
  <si>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</si>
  <si>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</si>
  <si>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</si>
  <si>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</si>
  <si>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</si>
  <si>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</si>
  <si>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</si>
  <si>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</si>
  <si>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</si>
  <si>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</si>
  <si>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</si>
  <si>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</si>
  <si>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</si>
  <si>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</si>
  <si>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</si>
  <si>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</si>
  <si>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</si>
  <si>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</si>
  <si>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</si>
  <si>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</si>
  <si>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</si>
  <si>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</si>
  <si>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</si>
  <si>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</si>
  <si>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</si>
  <si>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</si>
  <si>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</si>
  <si>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</si>
  <si>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</si>
  <si>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</si>
  <si>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</si>
  <si>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</si>
  <si>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</si>
  <si>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</si>
  <si>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</si>
  <si>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</si>
  <si>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</si>
  <si>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</si>
  <si>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</si>
  <si>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</si>
  <si>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</si>
  <si>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</si>
  <si>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</si>
  <si>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</si>
  <si>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</si>
  <si>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</si>
  <si>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</si>
  <si>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</si>
  <si>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</si>
  <si>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</si>
  <si>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</si>
  <si>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</si>
  <si>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</si>
  <si>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</si>
  <si>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</si>
  <si>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</si>
  <si>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</si>
  <si>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</si>
  <si>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</si>
  <si>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</si>
  <si>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</si>
  <si>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</si>
  <si>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</si>
  <si>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</si>
  <si>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</si>
  <si>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</si>
  <si>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</si>
  <si>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</si>
  <si>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</si>
  <si>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</si>
  <si>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</si>
  <si>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</si>
  <si>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</si>
  <si>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</si>
  <si>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Н.Ю. Козлова</t>
  </si>
  <si>
    <t>О.В. Пасютіна</t>
  </si>
  <si>
    <t>(061)236-73-95</t>
  </si>
  <si>
    <t>inbox@ln.zp.court.gov.ua</t>
  </si>
  <si>
    <t>10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</si>
</sst>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>
      <selection activeCell="B3" sqref="B3:H3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&amp;C&amp;L12C12EDB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759</v>
      </c>
      <c r="F6" s="90">
        <v>423</v>
      </c>
      <c r="G6" s="90">
        <v>15</v>
      </c>
      <c r="H6" s="90">
        <v>321</v>
      </c>
      <c r="I6" s="90" t="s">
        <v>180</v>
      </c>
      <c r="J6" s="90">
        <v>438</v>
      </c>
      <c r="K6" s="91">
        <v>157</v>
      </c>
      <c r="L6" s="101">
        <f t="shared" ref="L6:L42" si="0">E6-F6</f>
        <v>336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3952</v>
      </c>
      <c r="F7" s="90">
        <v>3905</v>
      </c>
      <c r="G7" s="90">
        <v>1</v>
      </c>
      <c r="H7" s="90">
        <v>3929</v>
      </c>
      <c r="I7" s="90">
        <v>3390</v>
      </c>
      <c r="J7" s="90">
        <v>23</v>
      </c>
      <c r="K7" s="91"/>
      <c r="L7" s="101">
        <f t="shared" si="0"/>
        <v>47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9</v>
      </c>
      <c r="F8" s="90">
        <v>6</v>
      </c>
      <c r="G8" s="90"/>
      <c r="H8" s="90">
        <v>8</v>
      </c>
      <c r="I8" s="90">
        <v>5</v>
      </c>
      <c r="J8" s="90">
        <v>1</v>
      </c>
      <c r="K8" s="91"/>
      <c r="L8" s="101">
        <f t="shared" si="0"/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239</v>
      </c>
      <c r="F9" s="90">
        <v>206</v>
      </c>
      <c r="G9" s="90"/>
      <c r="H9" s="90">
        <v>214</v>
      </c>
      <c r="I9" s="90">
        <v>153</v>
      </c>
      <c r="J9" s="90">
        <v>25</v>
      </c>
      <c r="K9" s="91"/>
      <c r="L9" s="101">
        <f t="shared" si="0"/>
        <v>33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</v>
      </c>
      <c r="F10" s="90">
        <v>1</v>
      </c>
      <c r="G10" s="90">
        <v>1</v>
      </c>
      <c r="H10" s="90"/>
      <c r="I10" s="90"/>
      <c r="J10" s="90">
        <v>2</v>
      </c>
      <c r="K10" s="91"/>
      <c r="L10" s="101">
        <f t="shared" si="0"/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4</v>
      </c>
      <c r="F12" s="90">
        <v>1</v>
      </c>
      <c r="G12" s="90">
        <v>1</v>
      </c>
      <c r="H12" s="90"/>
      <c r="I12" s="90"/>
      <c r="J12" s="90">
        <v>4</v>
      </c>
      <c r="K12" s="91">
        <v>2</v>
      </c>
      <c r="L12" s="101">
        <f t="shared" si="0"/>
        <v>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4965</v>
      </c>
      <c r="F14" s="105">
        <f t="shared" si="1"/>
        <v>4542</v>
      </c>
      <c r="G14" s="105">
        <f t="shared" si="1"/>
        <v>18</v>
      </c>
      <c r="H14" s="105">
        <f t="shared" si="1"/>
        <v>4472</v>
      </c>
      <c r="I14" s="105">
        <f t="shared" si="1"/>
        <v>3548</v>
      </c>
      <c r="J14" s="105">
        <f t="shared" si="1"/>
        <v>493</v>
      </c>
      <c r="K14" s="105">
        <f t="shared" si="1"/>
        <v>159</v>
      </c>
      <c r="L14" s="101">
        <f t="shared" si="0"/>
        <v>423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139</v>
      </c>
      <c r="F15" s="92">
        <v>129</v>
      </c>
      <c r="G15" s="92"/>
      <c r="H15" s="92">
        <v>133</v>
      </c>
      <c r="I15" s="92">
        <v>107</v>
      </c>
      <c r="J15" s="92">
        <v>6</v>
      </c>
      <c r="K15" s="91"/>
      <c r="L15" s="101">
        <f t="shared" si="0"/>
        <v>10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248</v>
      </c>
      <c r="F16" s="92">
        <v>108</v>
      </c>
      <c r="G16" s="92"/>
      <c r="H16" s="92">
        <v>185</v>
      </c>
      <c r="I16" s="92">
        <v>136</v>
      </c>
      <c r="J16" s="92">
        <v>63</v>
      </c>
      <c r="K16" s="91">
        <v>17</v>
      </c>
      <c r="L16" s="101">
        <f t="shared" si="0"/>
        <v>140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2</v>
      </c>
      <c r="F17" s="92">
        <v>2</v>
      </c>
      <c r="G17" s="92"/>
      <c r="H17" s="92">
        <v>2</v>
      </c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66</v>
      </c>
      <c r="F18" s="91">
        <v>61</v>
      </c>
      <c r="G18" s="91"/>
      <c r="H18" s="91">
        <v>63</v>
      </c>
      <c r="I18" s="91">
        <v>26</v>
      </c>
      <c r="J18" s="91">
        <v>3</v>
      </c>
      <c r="K18" s="91"/>
      <c r="L18" s="101">
        <f t="shared" si="0"/>
        <v>5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348</v>
      </c>
      <c r="F22" s="91">
        <v>199</v>
      </c>
      <c r="G22" s="91"/>
      <c r="H22" s="91">
        <v>276</v>
      </c>
      <c r="I22" s="91">
        <v>162</v>
      </c>
      <c r="J22" s="91">
        <v>72</v>
      </c>
      <c r="K22" s="91">
        <v>17</v>
      </c>
      <c r="L22" s="101">
        <f t="shared" si="0"/>
        <v>149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744</v>
      </c>
      <c r="F23" s="91">
        <v>735</v>
      </c>
      <c r="G23" s="91"/>
      <c r="H23" s="91">
        <v>717</v>
      </c>
      <c r="I23" s="91">
        <v>476</v>
      </c>
      <c r="J23" s="91">
        <v>27</v>
      </c>
      <c r="K23" s="91"/>
      <c r="L23" s="101">
        <f t="shared" si="0"/>
        <v>9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8</v>
      </c>
      <c r="F24" s="91">
        <v>8</v>
      </c>
      <c r="G24" s="91"/>
      <c r="H24" s="91">
        <v>8</v>
      </c>
      <c r="I24" s="91">
        <v>4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2666</v>
      </c>
      <c r="F25" s="91">
        <v>2525</v>
      </c>
      <c r="G25" s="91">
        <v>2</v>
      </c>
      <c r="H25" s="91">
        <v>2525</v>
      </c>
      <c r="I25" s="91">
        <v>2353</v>
      </c>
      <c r="J25" s="91">
        <v>141</v>
      </c>
      <c r="K25" s="91"/>
      <c r="L25" s="101">
        <f t="shared" si="0"/>
        <v>141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4081</v>
      </c>
      <c r="F26" s="91">
        <v>2404</v>
      </c>
      <c r="G26" s="91">
        <v>41</v>
      </c>
      <c r="H26" s="91">
        <v>2558</v>
      </c>
      <c r="I26" s="91">
        <v>2114</v>
      </c>
      <c r="J26" s="91">
        <v>1523</v>
      </c>
      <c r="K26" s="91">
        <v>396</v>
      </c>
      <c r="L26" s="101">
        <f t="shared" si="0"/>
        <v>1677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232</v>
      </c>
      <c r="F27" s="91">
        <v>228</v>
      </c>
      <c r="G27" s="91"/>
      <c r="H27" s="91">
        <v>226</v>
      </c>
      <c r="I27" s="91">
        <v>209</v>
      </c>
      <c r="J27" s="91">
        <v>6</v>
      </c>
      <c r="K27" s="91"/>
      <c r="L27" s="101">
        <f t="shared" si="0"/>
        <v>4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262</v>
      </c>
      <c r="F28" s="91">
        <v>210</v>
      </c>
      <c r="G28" s="91"/>
      <c r="H28" s="91">
        <v>204</v>
      </c>
      <c r="I28" s="91">
        <v>185</v>
      </c>
      <c r="J28" s="91">
        <v>58</v>
      </c>
      <c r="K28" s="91">
        <v>1</v>
      </c>
      <c r="L28" s="101">
        <f t="shared" si="0"/>
        <v>52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68</v>
      </c>
      <c r="F29" s="91">
        <v>59</v>
      </c>
      <c r="G29" s="91"/>
      <c r="H29" s="91">
        <v>58</v>
      </c>
      <c r="I29" s="91">
        <v>34</v>
      </c>
      <c r="J29" s="91">
        <v>10</v>
      </c>
      <c r="K29" s="91"/>
      <c r="L29" s="101">
        <f t="shared" si="0"/>
        <v>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8</v>
      </c>
      <c r="F30" s="91">
        <v>3</v>
      </c>
      <c r="G30" s="91"/>
      <c r="H30" s="91">
        <v>1</v>
      </c>
      <c r="I30" s="91"/>
      <c r="J30" s="91">
        <v>7</v>
      </c>
      <c r="K30" s="91">
        <v>3</v>
      </c>
      <c r="L30" s="101">
        <f t="shared" si="0"/>
        <v>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72</v>
      </c>
      <c r="F32" s="91">
        <v>47</v>
      </c>
      <c r="G32" s="91"/>
      <c r="H32" s="91">
        <v>57</v>
      </c>
      <c r="I32" s="91">
        <v>17</v>
      </c>
      <c r="J32" s="91">
        <v>15</v>
      </c>
      <c r="K32" s="91">
        <v>1</v>
      </c>
      <c r="L32" s="101">
        <f t="shared" si="0"/>
        <v>25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304</v>
      </c>
      <c r="F33" s="91">
        <v>271</v>
      </c>
      <c r="G33" s="91">
        <v>5</v>
      </c>
      <c r="H33" s="91">
        <v>238</v>
      </c>
      <c r="I33" s="91">
        <v>113</v>
      </c>
      <c r="J33" s="91">
        <v>66</v>
      </c>
      <c r="K33" s="91">
        <v>3</v>
      </c>
      <c r="L33" s="101">
        <f t="shared" si="0"/>
        <v>33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7</v>
      </c>
      <c r="F34" s="91">
        <v>5</v>
      </c>
      <c r="G34" s="91"/>
      <c r="H34" s="91">
        <v>6</v>
      </c>
      <c r="I34" s="91">
        <v>3</v>
      </c>
      <c r="J34" s="91">
        <v>1</v>
      </c>
      <c r="K34" s="91"/>
      <c r="L34" s="101">
        <f t="shared" si="0"/>
        <v>2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5892</v>
      </c>
      <c r="F37" s="91">
        <v>4060</v>
      </c>
      <c r="G37" s="91">
        <v>46</v>
      </c>
      <c r="H37" s="91">
        <v>4038</v>
      </c>
      <c r="I37" s="91">
        <v>2946</v>
      </c>
      <c r="J37" s="91">
        <v>1854</v>
      </c>
      <c r="K37" s="91">
        <v>404</v>
      </c>
      <c r="L37" s="101">
        <f t="shared" si="0"/>
        <v>1832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2131</v>
      </c>
      <c r="F38" s="91">
        <v>1944</v>
      </c>
      <c r="G38" s="91"/>
      <c r="H38" s="91">
        <v>1903</v>
      </c>
      <c r="I38" s="91" t="s">
        <v>180</v>
      </c>
      <c r="J38" s="91">
        <v>228</v>
      </c>
      <c r="K38" s="91">
        <v>1</v>
      </c>
      <c r="L38" s="101">
        <f t="shared" si="0"/>
        <v>187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23</v>
      </c>
      <c r="F39" s="91">
        <v>20</v>
      </c>
      <c r="G39" s="91"/>
      <c r="H39" s="91">
        <v>22</v>
      </c>
      <c r="I39" s="91" t="s">
        <v>180</v>
      </c>
      <c r="J39" s="91">
        <v>1</v>
      </c>
      <c r="K39" s="91"/>
      <c r="L39" s="101">
        <f t="shared" si="0"/>
        <v>3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81</v>
      </c>
      <c r="F40" s="91">
        <v>71</v>
      </c>
      <c r="G40" s="91"/>
      <c r="H40" s="91">
        <v>71</v>
      </c>
      <c r="I40" s="91">
        <v>46</v>
      </c>
      <c r="J40" s="91">
        <v>10</v>
      </c>
      <c r="K40" s="91"/>
      <c r="L40" s="101">
        <f t="shared" si="0"/>
        <v>10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2212</v>
      </c>
      <c r="F41" s="91">
        <f t="shared" ref="F41:K41" si="2">F38+F40</f>
        <v>2015</v>
      </c>
      <c r="G41" s="91">
        <f t="shared" si="2"/>
        <v>0</v>
      </c>
      <c r="H41" s="91">
        <f t="shared" si="2"/>
        <v>1974</v>
      </c>
      <c r="I41" s="91">
        <f>I40</f>
        <v>46</v>
      </c>
      <c r="J41" s="91">
        <f t="shared" si="2"/>
        <v>238</v>
      </c>
      <c r="K41" s="91">
        <f t="shared" si="2"/>
        <v>1</v>
      </c>
      <c r="L41" s="101">
        <f t="shared" si="0"/>
        <v>197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13417</v>
      </c>
      <c r="F42" s="91">
        <f t="shared" ref="F42:K42" si="3">F14+F22+F37+F41</f>
        <v>10816</v>
      </c>
      <c r="G42" s="91">
        <f t="shared" si="3"/>
        <v>64</v>
      </c>
      <c r="H42" s="91">
        <f t="shared" si="3"/>
        <v>10760</v>
      </c>
      <c r="I42" s="91">
        <f t="shared" si="3"/>
        <v>6702</v>
      </c>
      <c r="J42" s="91">
        <f t="shared" si="3"/>
        <v>2657</v>
      </c>
      <c r="K42" s="91">
        <f t="shared" si="3"/>
        <v>581</v>
      </c>
      <c r="L42" s="101">
        <f t="shared" si="0"/>
        <v>2601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Ленінський районний суд м. Запоріжжя, 
Початок періоду: 01.01.2018, Кінець періоду: 31.12.2018&amp;L12C12EDB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38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37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403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2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89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117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42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31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35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17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388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6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20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70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160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4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1704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62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52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27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11</v>
      </c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8</v>
      </c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>
        <v>2</v>
      </c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743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45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45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198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201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168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Ленінський районний суд м. Запоріжжя, 
Початок періоду: 01.01.2018, Кінець періоду: 31.12.2018&amp;L12C12EDB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321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218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57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4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36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2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4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15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1615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25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9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23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1</v>
      </c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5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323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25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166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7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1422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3061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2831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291154349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54209049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41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3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2291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116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3502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53323500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658735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14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4217</v>
      </c>
      <c r="F58" s="96">
        <v>204</v>
      </c>
      <c r="G58" s="96">
        <v>38</v>
      </c>
      <c r="H58" s="96">
        <v>11</v>
      </c>
      <c r="I58" s="96">
        <v>2</v>
      </c>
    </row>
    <row r="59" spans="1:9" ht="13.5" customHeight="1">
      <c r="A59" s="258" t="s">
        <v>31</v>
      </c>
      <c r="B59" s="258"/>
      <c r="C59" s="258"/>
      <c r="D59" s="258"/>
      <c r="E59" s="96">
        <v>129</v>
      </c>
      <c r="F59" s="96">
        <v>105</v>
      </c>
      <c r="G59" s="96">
        <v>36</v>
      </c>
      <c r="H59" s="96">
        <v>6</v>
      </c>
      <c r="I59" s="96"/>
    </row>
    <row r="60" spans="1:9" ht="13.5" customHeight="1">
      <c r="A60" s="258" t="s">
        <v>111</v>
      </c>
      <c r="B60" s="258"/>
      <c r="C60" s="258"/>
      <c r="D60" s="258"/>
      <c r="E60" s="96">
        <v>2125</v>
      </c>
      <c r="F60" s="96">
        <v>1480</v>
      </c>
      <c r="G60" s="96">
        <v>356</v>
      </c>
      <c r="H60" s="96">
        <v>63</v>
      </c>
      <c r="I60" s="96">
        <v>14</v>
      </c>
    </row>
    <row r="61" spans="1:9" ht="13.5" customHeight="1">
      <c r="A61" s="190" t="s">
        <v>115</v>
      </c>
      <c r="B61" s="190"/>
      <c r="C61" s="190"/>
      <c r="D61" s="190"/>
      <c r="E61" s="96">
        <v>1842</v>
      </c>
      <c r="F61" s="96">
        <v>125</v>
      </c>
      <c r="G61" s="96">
        <v>4</v>
      </c>
      <c r="H61" s="96">
        <v>3</v>
      </c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1" firstPageNumber="4" orientation="portrait" useFirstPageNumber="1" r:id="rId1"/>
  <headerFooter alignWithMargins="0">
    <oddFooter>&amp;R&amp;P&amp;C&amp;CФорма № 1-мзс, Підрозділ: Ленінський районний суд м. Запоріжжя, 
Початок періоду: 01.01.2018, Кінець періоду: 31.12.2018&amp;L12C12EDB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0.21866767030485509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0.3225152129817444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0.2361111111111111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0.21790722761596548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4.2016806722689074E-3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0.99482248520710059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1793.3333333333333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2236.1666666666665</v>
      </c>
    </row>
    <row r="11" spans="1:4" ht="16.5" customHeight="1">
      <c r="A11" s="213" t="s">
        <v>65</v>
      </c>
      <c r="B11" s="215"/>
      <c r="C11" s="14">
        <v>9</v>
      </c>
      <c r="D11" s="94">
        <v>76</v>
      </c>
    </row>
    <row r="12" spans="1:4" ht="16.5" customHeight="1">
      <c r="A12" s="300" t="s">
        <v>110</v>
      </c>
      <c r="B12" s="300"/>
      <c r="C12" s="14">
        <v>10</v>
      </c>
      <c r="D12" s="94">
        <v>20</v>
      </c>
    </row>
    <row r="13" spans="1:4" ht="16.5" customHeight="1">
      <c r="A13" s="300" t="s">
        <v>31</v>
      </c>
      <c r="B13" s="300"/>
      <c r="C13" s="14">
        <v>11</v>
      </c>
      <c r="D13" s="94">
        <v>175</v>
      </c>
    </row>
    <row r="14" spans="1:4" ht="16.5" customHeight="1">
      <c r="A14" s="300" t="s">
        <v>111</v>
      </c>
      <c r="B14" s="300"/>
      <c r="C14" s="14">
        <v>12</v>
      </c>
      <c r="D14" s="94">
        <v>148</v>
      </c>
    </row>
    <row r="15" spans="1:4" ht="16.5" customHeight="1">
      <c r="A15" s="300" t="s">
        <v>115</v>
      </c>
      <c r="B15" s="300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197</v>
      </c>
      <c r="D24" s="303"/>
    </row>
    <row r="25" spans="1:4">
      <c r="A25" s="68" t="s">
        <v>108</v>
      </c>
      <c r="B25" s="89"/>
      <c r="C25" s="303" t="s">
        <v>198</v>
      </c>
      <c r="D25" s="303"/>
    </row>
    <row r="26" spans="1:4" ht="15.75" customHeight="1"/>
    <row r="27" spans="1:4" ht="12.75" customHeight="1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Ленінський районний суд м. Запоріжжя, 
Початок періоду: 01.01.2018, Кінець періоду: 31.12.2018&amp;L12C12EDB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2019-02-13T11:42:14Z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12C12EDB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